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W:\Salaires\circulaires salaires\2024\janvier 2024\"/>
    </mc:Choice>
  </mc:AlternateContent>
  <xr:revisionPtr revIDLastSave="0" documentId="13_ncr:1_{CA6542B3-B9FF-4F34-A062-51422A1A756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alaires" sheetId="1" r:id="rId1"/>
  </sheets>
  <definedNames>
    <definedName name="_xlnm.Print_Area" localSheetId="0">salaires!$A$1:$J$57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D43" i="1" s="1"/>
  <c r="F33" i="1"/>
  <c r="I32" i="1"/>
  <c r="E31" i="1"/>
  <c r="H30" i="1"/>
  <c r="H29" i="1"/>
  <c r="G27" i="1"/>
  <c r="E26" i="1"/>
  <c r="F25" i="1"/>
  <c r="F24" i="1"/>
  <c r="H22" i="1"/>
  <c r="E21" i="1"/>
  <c r="H21" i="1"/>
  <c r="F20" i="1"/>
  <c r="G19" i="1"/>
  <c r="E18" i="1"/>
  <c r="C47" i="1"/>
  <c r="D47" i="1" s="1"/>
  <c r="C48" i="1"/>
  <c r="D48" i="1"/>
  <c r="E48" i="1" s="1"/>
  <c r="C49" i="1"/>
  <c r="D49" i="1"/>
  <c r="E49" i="1" s="1"/>
  <c r="C44" i="1"/>
  <c r="D44" i="1"/>
  <c r="F44" i="1" s="1"/>
  <c r="C42" i="1"/>
  <c r="D42" i="1" s="1"/>
  <c r="C38" i="1"/>
  <c r="D38" i="1" s="1"/>
  <c r="C50" i="1"/>
  <c r="D50" i="1"/>
  <c r="F50" i="1" s="1"/>
  <c r="C51" i="1"/>
  <c r="D51" i="1" s="1"/>
  <c r="C46" i="1"/>
  <c r="D46" i="1" s="1"/>
  <c r="C36" i="1"/>
  <c r="D36" i="1" s="1"/>
  <c r="C37" i="1"/>
  <c r="D37" i="1" s="1"/>
  <c r="C39" i="1"/>
  <c r="D39" i="1" s="1"/>
  <c r="C40" i="1"/>
  <c r="D40" i="1" s="1"/>
  <c r="C41" i="1"/>
  <c r="D41" i="1" s="1"/>
  <c r="C35" i="1"/>
  <c r="D35" i="1" s="1"/>
  <c r="C34" i="1"/>
  <c r="D34" i="1" s="1"/>
  <c r="E17" i="1"/>
  <c r="F17" i="1"/>
  <c r="G17" i="1"/>
  <c r="H17" i="1"/>
  <c r="I17" i="1"/>
  <c r="B21" i="1"/>
  <c r="B22" i="1" s="1"/>
  <c r="B23" i="1" s="1"/>
  <c r="B24" i="1" s="1"/>
  <c r="B25" i="1" s="1"/>
  <c r="B26" i="1" s="1"/>
  <c r="B27" i="1" s="1"/>
  <c r="B28" i="1" s="1"/>
  <c r="B29" i="1" s="1"/>
  <c r="E29" i="1"/>
  <c r="H25" i="1"/>
  <c r="I25" i="1"/>
  <c r="G26" i="1"/>
  <c r="H33" i="1"/>
  <c r="E33" i="1"/>
  <c r="E25" i="1"/>
  <c r="I23" i="1"/>
  <c r="E23" i="1"/>
  <c r="H18" i="1"/>
  <c r="G23" i="1"/>
  <c r="F23" i="1"/>
  <c r="I21" i="1"/>
  <c r="H23" i="1"/>
  <c r="G50" i="1"/>
  <c r="F49" i="1"/>
  <c r="I26" i="1"/>
  <c r="G32" i="1"/>
  <c r="E19" i="1"/>
  <c r="F26" i="1"/>
  <c r="G48" i="1"/>
  <c r="I48" i="1"/>
  <c r="F48" i="1"/>
  <c r="H48" i="1"/>
  <c r="G44" i="1"/>
  <c r="H44" i="1"/>
  <c r="E44" i="1"/>
  <c r="I44" i="1"/>
  <c r="G33" i="1" l="1"/>
  <c r="F29" i="1"/>
  <c r="G25" i="1"/>
  <c r="G29" i="1"/>
  <c r="H31" i="1"/>
  <c r="I18" i="1"/>
  <c r="H28" i="1"/>
  <c r="F21" i="1"/>
  <c r="E27" i="1"/>
  <c r="H24" i="1"/>
  <c r="G18" i="1"/>
  <c r="G31" i="1"/>
  <c r="I27" i="1"/>
  <c r="G21" i="1"/>
  <c r="I19" i="1"/>
  <c r="I33" i="1"/>
  <c r="F31" i="1"/>
  <c r="I31" i="1"/>
  <c r="F19" i="1"/>
  <c r="I29" i="1"/>
  <c r="I38" i="1"/>
  <c r="F38" i="1"/>
  <c r="H38" i="1"/>
  <c r="G38" i="1"/>
  <c r="I47" i="1"/>
  <c r="F47" i="1"/>
  <c r="G47" i="1"/>
  <c r="H47" i="1"/>
  <c r="E47" i="1"/>
  <c r="I34" i="1"/>
  <c r="E34" i="1"/>
  <c r="G34" i="1"/>
  <c r="I49" i="1"/>
  <c r="F27" i="1"/>
  <c r="H27" i="1"/>
  <c r="G49" i="1"/>
  <c r="H19" i="1"/>
  <c r="F18" i="1"/>
  <c r="G30" i="1"/>
  <c r="E32" i="1"/>
  <c r="H32" i="1"/>
  <c r="E22" i="1"/>
  <c r="E28" i="1"/>
  <c r="F28" i="1"/>
  <c r="H26" i="1"/>
  <c r="I30" i="1"/>
  <c r="G28" i="1"/>
  <c r="G22" i="1"/>
  <c r="F22" i="1"/>
  <c r="E24" i="1"/>
  <c r="I22" i="1"/>
  <c r="H20" i="1"/>
  <c r="I28" i="1"/>
  <c r="G20" i="1"/>
  <c r="G24" i="1"/>
  <c r="F30" i="1"/>
  <c r="I24" i="1"/>
  <c r="E30" i="1"/>
  <c r="F32" i="1"/>
  <c r="I20" i="1"/>
  <c r="E20" i="1"/>
  <c r="H37" i="1"/>
  <c r="G37" i="1"/>
  <c r="F37" i="1"/>
  <c r="E37" i="1"/>
  <c r="I37" i="1"/>
  <c r="H36" i="1"/>
  <c r="G36" i="1"/>
  <c r="F36" i="1"/>
  <c r="I36" i="1"/>
  <c r="E36" i="1"/>
  <c r="F41" i="1"/>
  <c r="H41" i="1"/>
  <c r="G41" i="1"/>
  <c r="I41" i="1"/>
  <c r="E41" i="1"/>
  <c r="G40" i="1"/>
  <c r="I40" i="1"/>
  <c r="H40" i="1"/>
  <c r="E40" i="1"/>
  <c r="F40" i="1"/>
  <c r="I46" i="1"/>
  <c r="F46" i="1"/>
  <c r="G46" i="1"/>
  <c r="E46" i="1"/>
  <c r="H46" i="1"/>
  <c r="I35" i="1"/>
  <c r="E35" i="1"/>
  <c r="H35" i="1"/>
  <c r="F35" i="1"/>
  <c r="G35" i="1"/>
  <c r="H42" i="1"/>
  <c r="G42" i="1"/>
  <c r="I42" i="1"/>
  <c r="F42" i="1"/>
  <c r="E42" i="1"/>
  <c r="F39" i="1"/>
  <c r="E39" i="1"/>
  <c r="H39" i="1"/>
  <c r="I39" i="1"/>
  <c r="G39" i="1"/>
  <c r="E51" i="1"/>
  <c r="G51" i="1"/>
  <c r="I51" i="1"/>
  <c r="H51" i="1"/>
  <c r="F51" i="1"/>
  <c r="H43" i="1"/>
  <c r="E43" i="1"/>
  <c r="F43" i="1"/>
  <c r="I43" i="1"/>
  <c r="G43" i="1"/>
  <c r="I50" i="1"/>
  <c r="E38" i="1"/>
  <c r="H34" i="1"/>
  <c r="F34" i="1"/>
  <c r="E50" i="1"/>
  <c r="H49" i="1"/>
  <c r="H50" i="1"/>
</calcChain>
</file>

<file path=xl/sharedStrings.xml><?xml version="1.0" encoding="utf-8"?>
<sst xmlns="http://schemas.openxmlformats.org/spreadsheetml/2006/main" count="20" uniqueCount="20">
  <si>
    <t>Valeur du point</t>
  </si>
  <si>
    <t>Coefficients</t>
  </si>
  <si>
    <t>Rémunération Horaire</t>
  </si>
  <si>
    <t>Rémunération Mensuelle Minimale</t>
  </si>
  <si>
    <t>de 3 à 6 ans</t>
  </si>
  <si>
    <t>de 6 à 9 ans</t>
  </si>
  <si>
    <t>de 9 à 12 ans</t>
  </si>
  <si>
    <t>de 12 à 15 ans</t>
  </si>
  <si>
    <t>(151,67 h)</t>
  </si>
  <si>
    <t>Grille 35 heures + Prime d'ancienneté</t>
  </si>
  <si>
    <t>après 15 ans</t>
  </si>
  <si>
    <t>Primes d'ancienneté pour 35 heures par semaine</t>
  </si>
  <si>
    <t>* Coefficient 330 = Assimilés aux Cadres pour la retraite et la prévoyance</t>
  </si>
  <si>
    <t>TABLEAU 1</t>
  </si>
  <si>
    <t>Salaires au 1er janvier 2024 en Pharmacie d'Officine</t>
  </si>
  <si>
    <t xml:space="preserve">accord collectif national étendu du 3 juillet 2023 </t>
  </si>
  <si>
    <t xml:space="preserve">S.M.I.C. horaire au 1er janvier 2024 : 11,65 € </t>
  </si>
  <si>
    <t>courbe de raccordement des salaires</t>
  </si>
  <si>
    <t>Plafond de la Sécurité Sociale pour 2024 (sous réserve de confirmation par arrêté) : 3 864 €</t>
  </si>
  <si>
    <t>SMIC Mensuel au 1er janvier 2024 : 1 766,92 €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</si>
</sst>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"/>
    <numFmt numFmtId="166" formatCode="0.000"/>
    <numFmt numFmtId="167" formatCode="#,##0.000\ &quot;€&quot;"/>
  </numFmts>
  <fonts count="13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Geneva"/>
    </font>
    <font>
      <b/>
      <sz val="14"/>
      <name val="Geneva"/>
    </font>
    <font>
      <sz val="14"/>
      <name val="Geneva"/>
    </font>
    <font>
      <sz val="8"/>
      <name val="Geneva"/>
    </font>
    <font>
      <b/>
      <sz val="8"/>
      <name val="Geneva"/>
    </font>
    <font>
      <i/>
      <sz val="14"/>
      <name val="Geneva"/>
    </font>
    <font>
      <b/>
      <i/>
      <sz val="12"/>
      <name val="Geneva"/>
    </font>
    <font>
      <i/>
      <sz val="12"/>
      <name val="Geneva"/>
    </font>
    <font>
      <sz val="10"/>
      <color rgb="FFFF0000"/>
      <name val="Geneva"/>
    </font>
    <font>
      <b/>
      <sz val="10"/>
      <color rgb="FFFF000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Continuous"/>
    </xf>
    <xf numFmtId="4" fontId="5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0" xfId="0" applyFont="1" applyFill="1"/>
    <xf numFmtId="4" fontId="2" fillId="2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165" fontId="0" fillId="0" borderId="1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1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12" xfId="0" applyNumberFormat="1" applyBorder="1"/>
    <xf numFmtId="165" fontId="0" fillId="0" borderId="6" xfId="0" applyNumberFormat="1" applyBorder="1"/>
    <xf numFmtId="164" fontId="0" fillId="0" borderId="0" xfId="0" applyNumberFormat="1" applyAlignment="1">
      <alignment horizontal="center"/>
    </xf>
    <xf numFmtId="165" fontId="0" fillId="0" borderId="10" xfId="0" applyNumberFormat="1" applyBorder="1"/>
    <xf numFmtId="165" fontId="0" fillId="0" borderId="4" xfId="0" applyNumberFormat="1" applyBorder="1"/>
    <xf numFmtId="167" fontId="3" fillId="0" borderId="0" xfId="0" applyNumberFormat="1" applyFont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0" fillId="0" borderId="9" xfId="0" applyBorder="1"/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1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12" fillId="0" borderId="10" xfId="0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7" fontId="10" fillId="0" borderId="16" xfId="0" applyNumberFormat="1" applyFont="1" applyBorder="1" applyAlignment="1">
      <alignment horizontal="center" vertical="center"/>
    </xf>
    <xf numFmtId="17" fontId="9" fillId="0" borderId="17" xfId="0" applyNumberFormat="1" applyFont="1" applyBorder="1" applyAlignment="1">
      <alignment horizontal="center" vertical="center"/>
    </xf>
    <xf numFmtId="17" fontId="9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165" fontId="11" fillId="0" borderId="10" xfId="0" applyNumberFormat="1" applyFont="1" applyBorder="1"/>
    <xf numFmtId="165" fontId="11" fillId="0" borderId="11" xfId="0" applyNumberFormat="1" applyFont="1" applyBorder="1"/>
    <xf numFmtId="165" fontId="11" fillId="0" borderId="12" xfId="0" applyNumberFormat="1" applyFont="1" applyBorder="1"/>
    <xf numFmtId="165" fontId="11" fillId="0" borderId="4" xfId="0" applyNumberFormat="1" applyFont="1" applyBorder="1"/>
    <xf numFmtId="165" fontId="11" fillId="0" borderId="5" xfId="0" applyNumberFormat="1" applyFont="1" applyBorder="1"/>
    <xf numFmtId="165" fontId="11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abSelected="1" view="pageBreakPreview" topLeftCell="A12" zoomScaleNormal="100" zoomScaleSheetLayoutView="100" workbookViewId="0">
      <pane xSplit="13776" topLeftCell="IV1"/>
      <selection activeCell="J19" sqref="J19"/>
      <selection pane="topRight" activeCell="IW11" sqref="IW11"/>
    </sheetView>
  </sheetViews>
  <sheetFormatPr baseColWidth="10" defaultRowHeight="13.2"/>
  <cols>
    <col min="1" max="1" width="4.33203125" customWidth="1"/>
    <col min="2" max="2" width="11.5546875" style="1" customWidth="1"/>
    <col min="3" max="3" width="14.44140625" style="4" customWidth="1"/>
    <col min="4" max="4" width="14.33203125" style="4" customWidth="1"/>
    <col min="5" max="6" width="11.109375" customWidth="1"/>
    <col min="7" max="7" width="12.109375" bestFit="1" customWidth="1"/>
    <col min="8" max="8" width="13.109375" bestFit="1" customWidth="1"/>
    <col min="9" max="9" width="12.33203125" bestFit="1" customWidth="1"/>
    <col min="10" max="10" width="15" customWidth="1"/>
  </cols>
  <sheetData>
    <row r="1" spans="2:10" ht="13.8" thickBot="1"/>
    <row r="2" spans="2:10" ht="19.2" thickTop="1" thickBot="1">
      <c r="C2" s="56"/>
      <c r="D2" s="57" t="s">
        <v>13</v>
      </c>
      <c r="E2" s="58"/>
    </row>
    <row r="3" spans="2:10" ht="13.8" thickTop="1"/>
    <row r="4" spans="2:10" ht="13.8" thickBot="1"/>
    <row r="5" spans="2:10" ht="24" customHeight="1" thickTop="1">
      <c r="B5" s="79" t="s">
        <v>14</v>
      </c>
      <c r="C5" s="80"/>
      <c r="D5" s="80"/>
      <c r="E5" s="80"/>
      <c r="F5" s="80"/>
      <c r="G5" s="80"/>
      <c r="H5" s="80"/>
      <c r="I5" s="80"/>
      <c r="J5" s="81"/>
    </row>
    <row r="6" spans="2:10" s="30" customFormat="1" ht="14.25" customHeight="1">
      <c r="B6" s="82" t="s">
        <v>9</v>
      </c>
      <c r="C6" s="83"/>
      <c r="D6" s="83"/>
      <c r="E6" s="83"/>
      <c r="F6" s="83"/>
      <c r="G6" s="83"/>
      <c r="H6" s="83"/>
      <c r="I6" s="83"/>
      <c r="J6" s="84"/>
    </row>
    <row r="7" spans="2:10" s="7" customFormat="1" ht="24" customHeight="1" thickBot="1">
      <c r="B7" s="76" t="s">
        <v>15</v>
      </c>
      <c r="C7" s="77"/>
      <c r="D7" s="77"/>
      <c r="E7" s="77"/>
      <c r="F7" s="77"/>
      <c r="G7" s="77"/>
      <c r="H7" s="77"/>
      <c r="I7" s="77"/>
      <c r="J7" s="78"/>
    </row>
    <row r="8" spans="2:10" ht="0.75" hidden="1" customHeight="1" thickTop="1">
      <c r="B8" s="5"/>
      <c r="C8" s="6"/>
      <c r="D8" s="32"/>
      <c r="E8" s="31"/>
      <c r="F8" s="31"/>
      <c r="G8" s="31"/>
      <c r="H8" s="31"/>
      <c r="I8" s="31"/>
    </row>
    <row r="9" spans="2:10" ht="22.5" customHeight="1" thickTop="1">
      <c r="B9" s="5" t="s">
        <v>16</v>
      </c>
      <c r="C9" s="6"/>
      <c r="D9" s="32"/>
      <c r="E9" s="31"/>
      <c r="F9" s="31"/>
      <c r="G9" s="31"/>
      <c r="H9" s="31"/>
      <c r="I9" s="31"/>
    </row>
    <row r="10" spans="2:10" ht="24" customHeight="1">
      <c r="B10" s="5" t="s">
        <v>18</v>
      </c>
      <c r="C10" s="6"/>
      <c r="D10" s="32"/>
      <c r="E10" s="31"/>
      <c r="F10" s="31"/>
      <c r="G10" s="31"/>
      <c r="H10" s="31"/>
      <c r="I10" s="31"/>
    </row>
    <row r="11" spans="2:10" ht="23.4" customHeight="1">
      <c r="B11" s="5" t="s">
        <v>19</v>
      </c>
      <c r="C11" s="6"/>
      <c r="D11" s="32"/>
      <c r="E11" s="31"/>
      <c r="F11" s="31"/>
      <c r="G11" s="31"/>
      <c r="H11" s="31"/>
      <c r="I11" s="31"/>
    </row>
    <row r="12" spans="2:10" ht="19.8" customHeight="1">
      <c r="B12" s="5" t="s">
        <v>0</v>
      </c>
      <c r="C12" s="52"/>
      <c r="D12" s="52">
        <v>5.0670000000000002</v>
      </c>
    </row>
    <row r="13" spans="2:10" ht="2.4" customHeight="1" thickBot="1">
      <c r="B13" s="5"/>
      <c r="C13" s="33">
        <v>5.0670000000000002</v>
      </c>
      <c r="D13" s="49">
        <v>1.5062</v>
      </c>
    </row>
    <row r="14" spans="2:10" s="7" customFormat="1" ht="22.95" customHeight="1" thickTop="1" thickBot="1">
      <c r="B14" s="17"/>
      <c r="C14" s="18"/>
      <c r="D14" s="19"/>
      <c r="E14" s="14" t="s">
        <v>11</v>
      </c>
      <c r="F14" s="15"/>
      <c r="G14" s="15"/>
      <c r="H14" s="15"/>
      <c r="I14" s="16"/>
    </row>
    <row r="15" spans="2:10" s="2" customFormat="1" ht="43.2" customHeight="1" thickTop="1">
      <c r="B15" s="20" t="s">
        <v>1</v>
      </c>
      <c r="C15" s="21" t="s">
        <v>2</v>
      </c>
      <c r="D15" s="22" t="s">
        <v>3</v>
      </c>
      <c r="E15" s="8" t="s">
        <v>4</v>
      </c>
      <c r="F15" s="9" t="s">
        <v>5</v>
      </c>
      <c r="G15" s="9" t="s">
        <v>6</v>
      </c>
      <c r="H15" s="9" t="s">
        <v>7</v>
      </c>
      <c r="I15" s="10" t="s">
        <v>10</v>
      </c>
    </row>
    <row r="16" spans="2:10" s="2" customFormat="1" ht="16.2" customHeight="1" thickBot="1">
      <c r="B16" s="23"/>
      <c r="C16" s="24"/>
      <c r="D16" s="25" t="s">
        <v>8</v>
      </c>
      <c r="E16" s="11">
        <v>0.03</v>
      </c>
      <c r="F16" s="12">
        <v>0.06</v>
      </c>
      <c r="G16" s="12">
        <v>0.09</v>
      </c>
      <c r="H16" s="12">
        <v>0.12</v>
      </c>
      <c r="I16" s="13">
        <v>0.15</v>
      </c>
    </row>
    <row r="17" spans="1:13" s="41" customFormat="1" ht="13.8" thickTop="1">
      <c r="A17" s="85" t="s">
        <v>17</v>
      </c>
      <c r="B17" s="72">
        <v>100</v>
      </c>
      <c r="C17" s="73">
        <v>11.65</v>
      </c>
      <c r="D17" s="74">
        <v>1766.92</v>
      </c>
      <c r="E17" s="88">
        <f t="shared" ref="E17:E33" si="0">SUM(D17*$E$16)</f>
        <v>53.007600000000004</v>
      </c>
      <c r="F17" s="89">
        <f t="shared" ref="F17:F33" si="1">SUM(D17*$F$16)</f>
        <v>106.01520000000001</v>
      </c>
      <c r="G17" s="89">
        <f t="shared" ref="G17:G33" si="2">SUM(D17*$G$16)</f>
        <v>159.02279999999999</v>
      </c>
      <c r="H17" s="89">
        <f t="shared" ref="H17:H33" si="3">SUM(D17*$H$16)</f>
        <v>212.03040000000001</v>
      </c>
      <c r="I17" s="90">
        <f t="shared" ref="I17:I33" si="4">SUM(D17*$I$16)</f>
        <v>265.03800000000001</v>
      </c>
      <c r="J17" s="40"/>
      <c r="K17" s="40"/>
      <c r="L17" s="40"/>
      <c r="M17" s="40"/>
    </row>
    <row r="18" spans="1:13">
      <c r="A18" s="86"/>
      <c r="B18" s="72">
        <v>115</v>
      </c>
      <c r="C18" s="73">
        <v>11.65</v>
      </c>
      <c r="D18" s="74">
        <v>1766.92</v>
      </c>
      <c r="E18" s="88">
        <f t="shared" si="0"/>
        <v>53.007600000000004</v>
      </c>
      <c r="F18" s="89">
        <f t="shared" si="1"/>
        <v>106.01520000000001</v>
      </c>
      <c r="G18" s="89">
        <f t="shared" si="2"/>
        <v>159.02279999999999</v>
      </c>
      <c r="H18" s="89">
        <f t="shared" si="3"/>
        <v>212.03040000000001</v>
      </c>
      <c r="I18" s="90">
        <f t="shared" si="4"/>
        <v>265.03800000000001</v>
      </c>
      <c r="J18" s="3"/>
      <c r="K18" s="3"/>
      <c r="L18" s="3"/>
      <c r="M18" s="3"/>
    </row>
    <row r="19" spans="1:13">
      <c r="A19" s="86"/>
      <c r="B19" s="72">
        <v>125</v>
      </c>
      <c r="C19" s="73">
        <v>11.65</v>
      </c>
      <c r="D19" s="74">
        <v>1766.92</v>
      </c>
      <c r="E19" s="88">
        <f t="shared" si="0"/>
        <v>53.007600000000004</v>
      </c>
      <c r="F19" s="89">
        <f t="shared" si="1"/>
        <v>106.01520000000001</v>
      </c>
      <c r="G19" s="89">
        <f t="shared" si="2"/>
        <v>159.02279999999999</v>
      </c>
      <c r="H19" s="89">
        <f t="shared" si="3"/>
        <v>212.03040000000001</v>
      </c>
      <c r="I19" s="90">
        <f t="shared" si="4"/>
        <v>265.03800000000001</v>
      </c>
      <c r="J19" s="3"/>
      <c r="K19" s="3"/>
      <c r="L19" s="3"/>
      <c r="M19" s="3"/>
    </row>
    <row r="20" spans="1:13">
      <c r="A20" s="86"/>
      <c r="B20" s="72">
        <v>130</v>
      </c>
      <c r="C20" s="73">
        <v>11.65</v>
      </c>
      <c r="D20" s="74">
        <v>1766.92</v>
      </c>
      <c r="E20" s="88">
        <f t="shared" si="0"/>
        <v>53.007600000000004</v>
      </c>
      <c r="F20" s="89">
        <f t="shared" si="1"/>
        <v>106.01520000000001</v>
      </c>
      <c r="G20" s="89">
        <f t="shared" si="2"/>
        <v>159.02279999999999</v>
      </c>
      <c r="H20" s="89">
        <f t="shared" si="3"/>
        <v>212.03040000000001</v>
      </c>
      <c r="I20" s="90">
        <f t="shared" si="4"/>
        <v>265.03800000000001</v>
      </c>
      <c r="J20" s="3"/>
      <c r="K20" s="3"/>
      <c r="L20" s="3"/>
      <c r="M20" s="3"/>
    </row>
    <row r="21" spans="1:13">
      <c r="A21" s="86"/>
      <c r="B21" s="72">
        <f t="shared" ref="B21:B29" si="5">SUM(B20+5)</f>
        <v>135</v>
      </c>
      <c r="C21" s="73">
        <v>11.65</v>
      </c>
      <c r="D21" s="74">
        <v>1766.92</v>
      </c>
      <c r="E21" s="88">
        <f t="shared" si="0"/>
        <v>53.007600000000004</v>
      </c>
      <c r="F21" s="89">
        <f t="shared" si="1"/>
        <v>106.01520000000001</v>
      </c>
      <c r="G21" s="89">
        <f t="shared" si="2"/>
        <v>159.02279999999999</v>
      </c>
      <c r="H21" s="89">
        <f t="shared" si="3"/>
        <v>212.03040000000001</v>
      </c>
      <c r="I21" s="90">
        <f t="shared" si="4"/>
        <v>265.03800000000001</v>
      </c>
      <c r="J21" s="3"/>
      <c r="K21" s="3"/>
      <c r="L21" s="3"/>
      <c r="M21" s="3"/>
    </row>
    <row r="22" spans="1:13">
      <c r="A22" s="86"/>
      <c r="B22" s="72">
        <f t="shared" si="5"/>
        <v>140</v>
      </c>
      <c r="C22" s="73">
        <v>11.65</v>
      </c>
      <c r="D22" s="74">
        <v>1766.92</v>
      </c>
      <c r="E22" s="88">
        <f t="shared" si="0"/>
        <v>53.007600000000004</v>
      </c>
      <c r="F22" s="89">
        <f t="shared" si="1"/>
        <v>106.01520000000001</v>
      </c>
      <c r="G22" s="89">
        <f t="shared" si="2"/>
        <v>159.02279999999999</v>
      </c>
      <c r="H22" s="89">
        <f t="shared" si="3"/>
        <v>212.03040000000001</v>
      </c>
      <c r="I22" s="90">
        <f t="shared" si="4"/>
        <v>265.03800000000001</v>
      </c>
      <c r="J22" s="3"/>
      <c r="K22" s="3"/>
      <c r="L22" s="3"/>
      <c r="M22" s="3"/>
    </row>
    <row r="23" spans="1:13">
      <c r="A23" s="86"/>
      <c r="B23" s="72">
        <f t="shared" si="5"/>
        <v>145</v>
      </c>
      <c r="C23" s="73">
        <v>11.65</v>
      </c>
      <c r="D23" s="74">
        <v>1766.92</v>
      </c>
      <c r="E23" s="88">
        <f t="shared" si="0"/>
        <v>53.007600000000004</v>
      </c>
      <c r="F23" s="89">
        <f t="shared" si="1"/>
        <v>106.01520000000001</v>
      </c>
      <c r="G23" s="89">
        <f t="shared" si="2"/>
        <v>159.02279999999999</v>
      </c>
      <c r="H23" s="89">
        <f t="shared" si="3"/>
        <v>212.03040000000001</v>
      </c>
      <c r="I23" s="90">
        <f t="shared" si="4"/>
        <v>265.03800000000001</v>
      </c>
      <c r="J23" s="3"/>
      <c r="K23" s="3"/>
      <c r="L23" s="3"/>
      <c r="M23" s="3"/>
    </row>
    <row r="24" spans="1:13">
      <c r="A24" s="86"/>
      <c r="B24" s="72">
        <f t="shared" si="5"/>
        <v>150</v>
      </c>
      <c r="C24" s="73">
        <v>11.65</v>
      </c>
      <c r="D24" s="74">
        <v>1766.92</v>
      </c>
      <c r="E24" s="88">
        <f t="shared" si="0"/>
        <v>53.007600000000004</v>
      </c>
      <c r="F24" s="89">
        <f t="shared" si="1"/>
        <v>106.01520000000001</v>
      </c>
      <c r="G24" s="89">
        <f t="shared" si="2"/>
        <v>159.02279999999999</v>
      </c>
      <c r="H24" s="89">
        <f t="shared" si="3"/>
        <v>212.03040000000001</v>
      </c>
      <c r="I24" s="90">
        <f t="shared" si="4"/>
        <v>265.03800000000001</v>
      </c>
      <c r="J24" s="3"/>
      <c r="K24" s="3"/>
      <c r="L24" s="3"/>
      <c r="M24" s="3"/>
    </row>
    <row r="25" spans="1:13">
      <c r="A25" s="86"/>
      <c r="B25" s="72">
        <f t="shared" si="5"/>
        <v>155</v>
      </c>
      <c r="C25" s="73">
        <v>11.65</v>
      </c>
      <c r="D25" s="74">
        <v>1766.92</v>
      </c>
      <c r="E25" s="88">
        <f t="shared" si="0"/>
        <v>53.007600000000004</v>
      </c>
      <c r="F25" s="89">
        <f t="shared" si="1"/>
        <v>106.01520000000001</v>
      </c>
      <c r="G25" s="89">
        <f t="shared" si="2"/>
        <v>159.02279999999999</v>
      </c>
      <c r="H25" s="89">
        <f t="shared" si="3"/>
        <v>212.03040000000001</v>
      </c>
      <c r="I25" s="90">
        <f t="shared" si="4"/>
        <v>265.03800000000001</v>
      </c>
      <c r="J25" s="3"/>
      <c r="K25" s="3"/>
      <c r="L25" s="3"/>
      <c r="M25" s="3"/>
    </row>
    <row r="26" spans="1:13">
      <c r="A26" s="86"/>
      <c r="B26" s="72">
        <f t="shared" si="5"/>
        <v>160</v>
      </c>
      <c r="C26" s="73">
        <v>11.65</v>
      </c>
      <c r="D26" s="74">
        <v>1766.92</v>
      </c>
      <c r="E26" s="88">
        <f t="shared" si="0"/>
        <v>53.007600000000004</v>
      </c>
      <c r="F26" s="89">
        <f t="shared" si="1"/>
        <v>106.01520000000001</v>
      </c>
      <c r="G26" s="89">
        <f t="shared" si="2"/>
        <v>159.02279999999999</v>
      </c>
      <c r="H26" s="89">
        <f t="shared" si="3"/>
        <v>212.03040000000001</v>
      </c>
      <c r="I26" s="90">
        <f t="shared" si="4"/>
        <v>265.03800000000001</v>
      </c>
      <c r="J26" s="3"/>
      <c r="K26" s="3"/>
      <c r="L26" s="3"/>
      <c r="M26" s="3"/>
    </row>
    <row r="27" spans="1:13">
      <c r="A27" s="86"/>
      <c r="B27" s="72">
        <f t="shared" si="5"/>
        <v>165</v>
      </c>
      <c r="C27" s="73">
        <v>11.65</v>
      </c>
      <c r="D27" s="74">
        <v>1766.92</v>
      </c>
      <c r="E27" s="88">
        <f t="shared" si="0"/>
        <v>53.007600000000004</v>
      </c>
      <c r="F27" s="89">
        <f t="shared" si="1"/>
        <v>106.01520000000001</v>
      </c>
      <c r="G27" s="89">
        <f t="shared" si="2"/>
        <v>159.02279999999999</v>
      </c>
      <c r="H27" s="89">
        <f t="shared" si="3"/>
        <v>212.03040000000001</v>
      </c>
      <c r="I27" s="90">
        <f t="shared" si="4"/>
        <v>265.03800000000001</v>
      </c>
      <c r="J27" s="3"/>
      <c r="K27" s="3"/>
      <c r="L27" s="3"/>
      <c r="M27" s="3"/>
    </row>
    <row r="28" spans="1:13">
      <c r="A28" s="86"/>
      <c r="B28" s="72">
        <f t="shared" si="5"/>
        <v>170</v>
      </c>
      <c r="C28" s="73">
        <v>11.65</v>
      </c>
      <c r="D28" s="74">
        <v>1766.92</v>
      </c>
      <c r="E28" s="88">
        <f t="shared" si="0"/>
        <v>53.007600000000004</v>
      </c>
      <c r="F28" s="89">
        <f t="shared" si="1"/>
        <v>106.01520000000001</v>
      </c>
      <c r="G28" s="89">
        <f t="shared" si="2"/>
        <v>159.02279999999999</v>
      </c>
      <c r="H28" s="89">
        <f t="shared" si="3"/>
        <v>212.03040000000001</v>
      </c>
      <c r="I28" s="90">
        <f t="shared" si="4"/>
        <v>265.03800000000001</v>
      </c>
      <c r="J28" s="3"/>
      <c r="K28" s="3"/>
      <c r="L28" s="3"/>
      <c r="M28" s="3"/>
    </row>
    <row r="29" spans="1:13">
      <c r="A29" s="86"/>
      <c r="B29" s="72">
        <f t="shared" si="5"/>
        <v>175</v>
      </c>
      <c r="C29" s="73">
        <v>11.65</v>
      </c>
      <c r="D29" s="74">
        <v>1766.92</v>
      </c>
      <c r="E29" s="88">
        <f t="shared" si="0"/>
        <v>53.007600000000004</v>
      </c>
      <c r="F29" s="89">
        <f t="shared" si="1"/>
        <v>106.01520000000001</v>
      </c>
      <c r="G29" s="89">
        <f t="shared" si="2"/>
        <v>159.02279999999999</v>
      </c>
      <c r="H29" s="89">
        <f t="shared" si="3"/>
        <v>212.03040000000001</v>
      </c>
      <c r="I29" s="90">
        <f t="shared" si="4"/>
        <v>265.03800000000001</v>
      </c>
      <c r="J29" s="3"/>
      <c r="K29" s="3"/>
      <c r="L29" s="3"/>
      <c r="M29" s="3"/>
    </row>
    <row r="30" spans="1:13">
      <c r="A30" s="86"/>
      <c r="B30" s="72">
        <v>190</v>
      </c>
      <c r="C30" s="73">
        <v>11.65</v>
      </c>
      <c r="D30" s="74">
        <v>1766.92</v>
      </c>
      <c r="E30" s="88">
        <f t="shared" si="0"/>
        <v>53.007600000000004</v>
      </c>
      <c r="F30" s="89">
        <f t="shared" si="1"/>
        <v>106.01520000000001</v>
      </c>
      <c r="G30" s="89">
        <f t="shared" si="2"/>
        <v>159.02279999999999</v>
      </c>
      <c r="H30" s="89">
        <f t="shared" si="3"/>
        <v>212.03040000000001</v>
      </c>
      <c r="I30" s="90">
        <f t="shared" si="4"/>
        <v>265.03800000000001</v>
      </c>
      <c r="J30" s="3"/>
      <c r="K30" s="3"/>
      <c r="L30" s="3"/>
      <c r="M30" s="3"/>
    </row>
    <row r="31" spans="1:13">
      <c r="A31" s="86"/>
      <c r="B31" s="72">
        <v>200</v>
      </c>
      <c r="C31" s="73">
        <v>11.65</v>
      </c>
      <c r="D31" s="74">
        <v>1766.92</v>
      </c>
      <c r="E31" s="88">
        <f t="shared" si="0"/>
        <v>53.007600000000004</v>
      </c>
      <c r="F31" s="89">
        <f t="shared" si="1"/>
        <v>106.01520000000001</v>
      </c>
      <c r="G31" s="89">
        <f t="shared" si="2"/>
        <v>159.02279999999999</v>
      </c>
      <c r="H31" s="89">
        <f t="shared" si="3"/>
        <v>212.03040000000001</v>
      </c>
      <c r="I31" s="90">
        <f t="shared" si="4"/>
        <v>265.03800000000001</v>
      </c>
      <c r="J31" s="3"/>
      <c r="K31" s="3"/>
      <c r="L31" s="3"/>
      <c r="M31" s="3"/>
    </row>
    <row r="32" spans="1:13">
      <c r="A32" s="86"/>
      <c r="B32" s="72">
        <v>220</v>
      </c>
      <c r="C32" s="73">
        <v>11.65</v>
      </c>
      <c r="D32" s="74">
        <v>1766.92</v>
      </c>
      <c r="E32" s="88">
        <f t="shared" si="0"/>
        <v>53.007600000000004</v>
      </c>
      <c r="F32" s="89">
        <f t="shared" si="1"/>
        <v>106.01520000000001</v>
      </c>
      <c r="G32" s="89">
        <f t="shared" si="2"/>
        <v>159.02279999999999</v>
      </c>
      <c r="H32" s="89">
        <f t="shared" si="3"/>
        <v>212.03040000000001</v>
      </c>
      <c r="I32" s="90">
        <f t="shared" si="4"/>
        <v>265.03800000000001</v>
      </c>
      <c r="J32" s="3"/>
      <c r="K32" s="3"/>
      <c r="L32" s="3"/>
      <c r="M32" s="3"/>
    </row>
    <row r="33" spans="1:13" ht="13.8" thickBot="1">
      <c r="A33" s="87"/>
      <c r="B33" s="75">
        <v>225</v>
      </c>
      <c r="C33" s="73">
        <v>11.65</v>
      </c>
      <c r="D33" s="74">
        <v>1766.92</v>
      </c>
      <c r="E33" s="91">
        <f t="shared" si="0"/>
        <v>53.007600000000004</v>
      </c>
      <c r="F33" s="92">
        <f t="shared" si="1"/>
        <v>106.01520000000001</v>
      </c>
      <c r="G33" s="92">
        <f t="shared" si="2"/>
        <v>159.02279999999999</v>
      </c>
      <c r="H33" s="92">
        <f t="shared" si="3"/>
        <v>212.03040000000001</v>
      </c>
      <c r="I33" s="93">
        <f t="shared" si="4"/>
        <v>265.03800000000001</v>
      </c>
      <c r="J33" s="3"/>
      <c r="K33" s="3"/>
      <c r="L33" s="3"/>
      <c r="M33" s="3"/>
    </row>
    <row r="34" spans="1:13" ht="13.8" thickTop="1">
      <c r="B34" s="26">
        <v>230</v>
      </c>
      <c r="C34" s="59">
        <f t="shared" ref="C34:C44" si="6">SUM($C$13*B34%)</f>
        <v>11.6541</v>
      </c>
      <c r="D34" s="55">
        <f>SUM(C34*151.67)</f>
        <v>1767.5773469999999</v>
      </c>
      <c r="E34" s="60">
        <f t="shared" ref="E34:E44" si="7">SUM(D34*$E$16)</f>
        <v>53.027320409999994</v>
      </c>
      <c r="F34" s="61">
        <f t="shared" ref="F34:F44" si="8">SUM(D34*$F$16)</f>
        <v>106.05464081999999</v>
      </c>
      <c r="G34" s="61">
        <f t="shared" ref="G34:G44" si="9">SUM(D34*$G$16)</f>
        <v>159.08196122999999</v>
      </c>
      <c r="H34" s="61">
        <f t="shared" ref="H34:H44" si="10">SUM(D34*$H$16)</f>
        <v>212.10928163999998</v>
      </c>
      <c r="I34" s="62">
        <f t="shared" ref="I34:I44" si="11">SUM(D34*$I$16)</f>
        <v>265.13660204999996</v>
      </c>
      <c r="J34" s="3"/>
      <c r="K34" s="3"/>
      <c r="L34" s="3"/>
      <c r="M34" s="3"/>
    </row>
    <row r="35" spans="1:13">
      <c r="B35" s="27">
        <v>240</v>
      </c>
      <c r="C35" s="42">
        <f t="shared" si="6"/>
        <v>12.1608</v>
      </c>
      <c r="D35" s="53">
        <f t="shared" ref="D35:D44" si="12">SUM(C35*151.67)</f>
        <v>1844.4285359999999</v>
      </c>
      <c r="E35" s="50">
        <f t="shared" si="7"/>
        <v>55.332856079999992</v>
      </c>
      <c r="F35" s="44">
        <f t="shared" si="8"/>
        <v>110.66571215999998</v>
      </c>
      <c r="G35" s="44">
        <f t="shared" si="9"/>
        <v>165.99856824</v>
      </c>
      <c r="H35" s="44">
        <f t="shared" si="10"/>
        <v>221.33142431999997</v>
      </c>
      <c r="I35" s="47">
        <f t="shared" si="11"/>
        <v>276.6642804</v>
      </c>
      <c r="J35" s="3"/>
      <c r="K35" s="3"/>
      <c r="L35" s="3"/>
      <c r="M35" s="3"/>
    </row>
    <row r="36" spans="1:13">
      <c r="B36" s="27">
        <v>250</v>
      </c>
      <c r="C36" s="42">
        <f>SUM($C$13*B36%)</f>
        <v>12.6675</v>
      </c>
      <c r="D36" s="53">
        <f t="shared" si="12"/>
        <v>1921.2797249999999</v>
      </c>
      <c r="E36" s="50">
        <f t="shared" si="7"/>
        <v>57.638391749999997</v>
      </c>
      <c r="F36" s="44">
        <f>SUM(D36*$F$16)</f>
        <v>115.27678349999999</v>
      </c>
      <c r="G36" s="44">
        <f>SUM(D36*$G$16)</f>
        <v>172.91517524999998</v>
      </c>
      <c r="H36" s="44">
        <f>SUM(D36*$H$16)</f>
        <v>230.55356699999999</v>
      </c>
      <c r="I36" s="47">
        <f>SUM(D36*$I$16)</f>
        <v>288.19195874999997</v>
      </c>
      <c r="J36" s="3"/>
      <c r="K36" s="3"/>
      <c r="L36" s="3"/>
      <c r="M36" s="3"/>
    </row>
    <row r="37" spans="1:13">
      <c r="B37" s="27">
        <v>260</v>
      </c>
      <c r="C37" s="42">
        <f t="shared" si="6"/>
        <v>13.174200000000001</v>
      </c>
      <c r="D37" s="53">
        <f t="shared" si="12"/>
        <v>1998.1309139999998</v>
      </c>
      <c r="E37" s="50">
        <f t="shared" si="7"/>
        <v>59.943927419999994</v>
      </c>
      <c r="F37" s="44">
        <f t="shared" si="8"/>
        <v>119.88785483999999</v>
      </c>
      <c r="G37" s="44">
        <f t="shared" si="9"/>
        <v>179.83178225999998</v>
      </c>
      <c r="H37" s="44">
        <f t="shared" si="10"/>
        <v>239.77570967999998</v>
      </c>
      <c r="I37" s="47">
        <f t="shared" si="11"/>
        <v>299.71963709999994</v>
      </c>
      <c r="J37" s="3"/>
      <c r="K37" s="3"/>
      <c r="L37" s="3"/>
      <c r="M37" s="3"/>
    </row>
    <row r="38" spans="1:13">
      <c r="B38" s="27">
        <v>270</v>
      </c>
      <c r="C38" s="42">
        <f t="shared" si="6"/>
        <v>13.680900000000001</v>
      </c>
      <c r="D38" s="53">
        <f t="shared" si="12"/>
        <v>2074.9821029999998</v>
      </c>
      <c r="E38" s="50">
        <f t="shared" si="7"/>
        <v>62.249463089999992</v>
      </c>
      <c r="F38" s="44">
        <f t="shared" si="8"/>
        <v>124.49892617999998</v>
      </c>
      <c r="G38" s="44">
        <f t="shared" si="9"/>
        <v>186.74838926999999</v>
      </c>
      <c r="H38" s="44">
        <f t="shared" si="10"/>
        <v>248.99785235999997</v>
      </c>
      <c r="I38" s="47">
        <f t="shared" si="11"/>
        <v>311.24731544999997</v>
      </c>
      <c r="J38" s="3"/>
      <c r="K38" s="3"/>
      <c r="L38" s="3"/>
      <c r="M38" s="3"/>
    </row>
    <row r="39" spans="1:13">
      <c r="B39" s="27">
        <v>280</v>
      </c>
      <c r="C39" s="42">
        <f t="shared" si="6"/>
        <v>14.1876</v>
      </c>
      <c r="D39" s="53">
        <f t="shared" si="12"/>
        <v>2151.8332919999998</v>
      </c>
      <c r="E39" s="50">
        <f t="shared" si="7"/>
        <v>64.554998759999989</v>
      </c>
      <c r="F39" s="44">
        <f t="shared" si="8"/>
        <v>129.10999751999998</v>
      </c>
      <c r="G39" s="44">
        <f t="shared" si="9"/>
        <v>193.66499627999997</v>
      </c>
      <c r="H39" s="44">
        <f t="shared" si="10"/>
        <v>258.21999503999996</v>
      </c>
      <c r="I39" s="47">
        <f t="shared" si="11"/>
        <v>322.77499379999995</v>
      </c>
      <c r="J39" s="3"/>
      <c r="K39" s="3"/>
      <c r="L39" s="3"/>
      <c r="M39" s="3"/>
    </row>
    <row r="40" spans="1:13">
      <c r="B40" s="27">
        <v>290</v>
      </c>
      <c r="C40" s="42">
        <f t="shared" si="6"/>
        <v>14.6943</v>
      </c>
      <c r="D40" s="53">
        <f t="shared" si="12"/>
        <v>2228.6844809999998</v>
      </c>
      <c r="E40" s="50">
        <f t="shared" si="7"/>
        <v>66.860534429999987</v>
      </c>
      <c r="F40" s="44">
        <f t="shared" si="8"/>
        <v>133.72106885999997</v>
      </c>
      <c r="G40" s="44">
        <f t="shared" si="9"/>
        <v>200.58160328999998</v>
      </c>
      <c r="H40" s="44">
        <f t="shared" si="10"/>
        <v>267.44213771999995</v>
      </c>
      <c r="I40" s="47">
        <f t="shared" si="11"/>
        <v>334.30267214999998</v>
      </c>
      <c r="J40" s="3"/>
      <c r="K40" s="3"/>
      <c r="L40" s="3"/>
      <c r="M40" s="3"/>
    </row>
    <row r="41" spans="1:13">
      <c r="B41" s="27">
        <v>300</v>
      </c>
      <c r="C41" s="42">
        <f t="shared" si="6"/>
        <v>15.201000000000001</v>
      </c>
      <c r="D41" s="53">
        <f t="shared" si="12"/>
        <v>2305.5356699999998</v>
      </c>
      <c r="E41" s="50">
        <f t="shared" si="7"/>
        <v>69.166070099999985</v>
      </c>
      <c r="F41" s="44">
        <f t="shared" si="8"/>
        <v>138.33214019999997</v>
      </c>
      <c r="G41" s="44">
        <f t="shared" si="9"/>
        <v>207.49821029999998</v>
      </c>
      <c r="H41" s="44">
        <f t="shared" si="10"/>
        <v>276.66428039999994</v>
      </c>
      <c r="I41" s="47">
        <f t="shared" si="11"/>
        <v>345.83035049999995</v>
      </c>
      <c r="J41" s="3"/>
      <c r="K41" s="3"/>
      <c r="L41" s="3"/>
      <c r="M41" s="3"/>
    </row>
    <row r="42" spans="1:13">
      <c r="B42" s="27">
        <v>310</v>
      </c>
      <c r="C42" s="42">
        <f t="shared" si="6"/>
        <v>15.707700000000001</v>
      </c>
      <c r="D42" s="53">
        <f t="shared" si="12"/>
        <v>2382.3868589999997</v>
      </c>
      <c r="E42" s="50">
        <f t="shared" si="7"/>
        <v>71.471605769999982</v>
      </c>
      <c r="F42" s="44">
        <f t="shared" si="8"/>
        <v>142.94321153999996</v>
      </c>
      <c r="G42" s="44">
        <f t="shared" si="9"/>
        <v>214.41481730999996</v>
      </c>
      <c r="H42" s="44">
        <f t="shared" si="10"/>
        <v>285.88642307999993</v>
      </c>
      <c r="I42" s="47">
        <f t="shared" si="11"/>
        <v>357.35802884999993</v>
      </c>
      <c r="J42" s="3"/>
      <c r="K42" s="3"/>
      <c r="L42" s="3"/>
      <c r="M42" s="3"/>
    </row>
    <row r="43" spans="1:13">
      <c r="B43" s="27">
        <v>320</v>
      </c>
      <c r="C43" s="42">
        <f t="shared" si="6"/>
        <v>16.214400000000001</v>
      </c>
      <c r="D43" s="53">
        <f t="shared" si="12"/>
        <v>2459.2380480000002</v>
      </c>
      <c r="E43" s="50">
        <f t="shared" si="7"/>
        <v>73.777141440000008</v>
      </c>
      <c r="F43" s="44">
        <f t="shared" si="8"/>
        <v>147.55428288000002</v>
      </c>
      <c r="G43" s="44">
        <f t="shared" si="9"/>
        <v>221.33142432</v>
      </c>
      <c r="H43" s="44">
        <f t="shared" si="10"/>
        <v>295.10856576000003</v>
      </c>
      <c r="I43" s="47">
        <f t="shared" si="11"/>
        <v>368.88570720000001</v>
      </c>
      <c r="J43" s="3"/>
      <c r="K43" s="3"/>
      <c r="L43" s="3"/>
      <c r="M43" s="3"/>
    </row>
    <row r="44" spans="1:13">
      <c r="B44" s="66">
        <v>330</v>
      </c>
      <c r="C44" s="67">
        <f t="shared" si="6"/>
        <v>16.7211</v>
      </c>
      <c r="D44" s="68">
        <f t="shared" si="12"/>
        <v>2536.0892369999997</v>
      </c>
      <c r="E44" s="69">
        <f t="shared" si="7"/>
        <v>76.082677109999992</v>
      </c>
      <c r="F44" s="70">
        <f t="shared" si="8"/>
        <v>152.16535421999998</v>
      </c>
      <c r="G44" s="70">
        <f t="shared" si="9"/>
        <v>228.24803132999998</v>
      </c>
      <c r="H44" s="70">
        <f t="shared" si="10"/>
        <v>304.33070843999997</v>
      </c>
      <c r="I44" s="71">
        <f t="shared" si="11"/>
        <v>380.41338554999993</v>
      </c>
      <c r="J44" s="3"/>
      <c r="K44" s="3"/>
      <c r="L44" s="3"/>
      <c r="M44" s="3"/>
    </row>
    <row r="45" spans="1:13" ht="7.95" hidden="1" customHeight="1" thickBot="1">
      <c r="C45" s="29"/>
      <c r="E45" s="45"/>
      <c r="F45" s="45"/>
      <c r="G45" s="45"/>
      <c r="H45" s="45"/>
      <c r="I45" s="45"/>
      <c r="J45" s="3"/>
      <c r="K45" s="3"/>
      <c r="L45" s="3"/>
      <c r="M45" s="3"/>
    </row>
    <row r="46" spans="1:13">
      <c r="B46" s="27">
        <v>400</v>
      </c>
      <c r="C46" s="42">
        <f t="shared" ref="C46:C51" si="13">SUM($C$13*B46%)</f>
        <v>20.268000000000001</v>
      </c>
      <c r="D46" s="53">
        <f t="shared" ref="D46:D51" si="14">SUM(C46*151.67)</f>
        <v>3074.04756</v>
      </c>
      <c r="E46" s="50">
        <f t="shared" ref="E46:E51" si="15">SUM(D46*$E$16)</f>
        <v>92.221426799999989</v>
      </c>
      <c r="F46" s="44">
        <f t="shared" ref="F46:F51" si="16">SUM(D46*$F$16)</f>
        <v>184.44285359999998</v>
      </c>
      <c r="G46" s="44">
        <f t="shared" ref="G46:G51" si="17">SUM(D46*$G$16)</f>
        <v>276.6642804</v>
      </c>
      <c r="H46" s="44">
        <f t="shared" ref="H46:H51" si="18">SUM(D46*$H$16)</f>
        <v>368.88570719999996</v>
      </c>
      <c r="I46" s="47">
        <f t="shared" ref="I46:I51" si="19">SUM(D46*$I$16)</f>
        <v>461.10713399999997</v>
      </c>
      <c r="J46" s="3"/>
      <c r="K46" s="3"/>
      <c r="L46" s="3"/>
      <c r="M46" s="3"/>
    </row>
    <row r="47" spans="1:13">
      <c r="B47" s="27">
        <v>430</v>
      </c>
      <c r="C47" s="42">
        <f t="shared" si="13"/>
        <v>21.7881</v>
      </c>
      <c r="D47" s="53">
        <f t="shared" si="14"/>
        <v>3304.6011269999999</v>
      </c>
      <c r="E47" s="50">
        <f t="shared" si="15"/>
        <v>99.138033809999996</v>
      </c>
      <c r="F47" s="44">
        <f t="shared" si="16"/>
        <v>198.27606761999999</v>
      </c>
      <c r="G47" s="44">
        <f t="shared" si="17"/>
        <v>297.41410142999996</v>
      </c>
      <c r="H47" s="44">
        <f t="shared" si="18"/>
        <v>396.55213523999998</v>
      </c>
      <c r="I47" s="47">
        <f t="shared" si="19"/>
        <v>495.69016904999995</v>
      </c>
      <c r="J47" s="3"/>
      <c r="K47" s="3"/>
      <c r="L47" s="3"/>
      <c r="M47" s="3"/>
    </row>
    <row r="48" spans="1:13">
      <c r="B48" s="27">
        <v>470</v>
      </c>
      <c r="C48" s="42">
        <f t="shared" si="13"/>
        <v>23.814900000000002</v>
      </c>
      <c r="D48" s="53">
        <f t="shared" si="14"/>
        <v>3612.0058829999998</v>
      </c>
      <c r="E48" s="50">
        <f t="shared" si="15"/>
        <v>108.36017648999999</v>
      </c>
      <c r="F48" s="44">
        <f t="shared" si="16"/>
        <v>216.72035297999997</v>
      </c>
      <c r="G48" s="44">
        <f t="shared" si="17"/>
        <v>325.08052946999999</v>
      </c>
      <c r="H48" s="44">
        <f t="shared" si="18"/>
        <v>433.44070595999995</v>
      </c>
      <c r="I48" s="47">
        <f t="shared" si="19"/>
        <v>541.8008824499999</v>
      </c>
      <c r="J48" s="3"/>
      <c r="K48" s="3"/>
      <c r="L48" s="3"/>
      <c r="M48" s="3"/>
    </row>
    <row r="49" spans="2:15">
      <c r="B49" s="27">
        <v>500</v>
      </c>
      <c r="C49" s="42">
        <f t="shared" si="13"/>
        <v>25.335000000000001</v>
      </c>
      <c r="D49" s="53">
        <f t="shared" si="14"/>
        <v>3842.5594499999997</v>
      </c>
      <c r="E49" s="50">
        <f t="shared" si="15"/>
        <v>115.27678349999999</v>
      </c>
      <c r="F49" s="44">
        <f t="shared" si="16"/>
        <v>230.55356699999999</v>
      </c>
      <c r="G49" s="44">
        <f t="shared" si="17"/>
        <v>345.83035049999995</v>
      </c>
      <c r="H49" s="44">
        <f t="shared" si="18"/>
        <v>461.10713399999997</v>
      </c>
      <c r="I49" s="47">
        <f t="shared" si="19"/>
        <v>576.38391749999994</v>
      </c>
      <c r="J49" s="3"/>
      <c r="K49" s="3"/>
      <c r="L49" s="3"/>
      <c r="M49" s="3"/>
    </row>
    <row r="50" spans="2:15">
      <c r="B50" s="27">
        <v>600</v>
      </c>
      <c r="C50" s="42">
        <f t="shared" si="13"/>
        <v>30.402000000000001</v>
      </c>
      <c r="D50" s="53">
        <f t="shared" si="14"/>
        <v>4611.0713399999995</v>
      </c>
      <c r="E50" s="50">
        <f t="shared" si="15"/>
        <v>138.33214019999997</v>
      </c>
      <c r="F50" s="44">
        <f t="shared" si="16"/>
        <v>276.66428039999994</v>
      </c>
      <c r="G50" s="44">
        <f t="shared" si="17"/>
        <v>414.99642059999996</v>
      </c>
      <c r="H50" s="44">
        <f t="shared" si="18"/>
        <v>553.32856079999988</v>
      </c>
      <c r="I50" s="47">
        <f t="shared" si="19"/>
        <v>691.6607009999999</v>
      </c>
      <c r="J50" s="3"/>
      <c r="K50" s="3"/>
      <c r="L50" s="3"/>
      <c r="M50" s="3"/>
    </row>
    <row r="51" spans="2:15" ht="13.8" thickBot="1">
      <c r="B51" s="28">
        <v>800</v>
      </c>
      <c r="C51" s="43">
        <f t="shared" si="13"/>
        <v>40.536000000000001</v>
      </c>
      <c r="D51" s="54">
        <f t="shared" si="14"/>
        <v>6148.09512</v>
      </c>
      <c r="E51" s="51">
        <f t="shared" si="15"/>
        <v>184.44285359999998</v>
      </c>
      <c r="F51" s="46">
        <f t="shared" si="16"/>
        <v>368.88570719999996</v>
      </c>
      <c r="G51" s="46">
        <f t="shared" si="17"/>
        <v>553.32856079999999</v>
      </c>
      <c r="H51" s="46">
        <f t="shared" si="18"/>
        <v>737.77141439999991</v>
      </c>
      <c r="I51" s="48">
        <f t="shared" si="19"/>
        <v>922.21426799999995</v>
      </c>
      <c r="J51" s="3"/>
      <c r="K51" s="3"/>
      <c r="L51" s="3"/>
      <c r="M51" s="3"/>
    </row>
    <row r="52" spans="2:15" ht="3" customHeight="1" thickTop="1">
      <c r="E52" s="3"/>
      <c r="F52" s="3"/>
      <c r="G52" s="3"/>
      <c r="H52" s="3"/>
      <c r="I52" s="3"/>
      <c r="J52" s="3"/>
      <c r="K52" s="3"/>
      <c r="L52" s="3"/>
      <c r="M52" s="3"/>
    </row>
    <row r="53" spans="2:15">
      <c r="E53" s="3"/>
      <c r="F53" s="3"/>
      <c r="G53" s="3"/>
      <c r="H53" s="3"/>
      <c r="I53" s="3"/>
      <c r="J53" s="3"/>
      <c r="K53" s="3"/>
      <c r="L53" s="3"/>
      <c r="M53" s="3"/>
    </row>
    <row r="54" spans="2:15" s="41" customFormat="1" ht="12.6" customHeight="1">
      <c r="B54" s="34" t="s">
        <v>12</v>
      </c>
      <c r="C54" s="35"/>
      <c r="D54" s="35"/>
      <c r="E54" s="36"/>
      <c r="F54" s="36"/>
      <c r="G54" s="36"/>
      <c r="H54" s="37"/>
      <c r="I54" s="38"/>
      <c r="J54" s="39"/>
      <c r="K54" s="39"/>
      <c r="L54" s="40"/>
      <c r="M54" s="40"/>
      <c r="N54" s="40"/>
      <c r="O54" s="40"/>
    </row>
    <row r="55" spans="2:15">
      <c r="E55" s="3"/>
      <c r="F55" s="3"/>
      <c r="G55" s="3"/>
      <c r="H55" s="3"/>
      <c r="I55" s="3"/>
      <c r="J55" s="3"/>
      <c r="K55" s="3"/>
      <c r="L55" s="3"/>
      <c r="M55" s="3"/>
    </row>
    <row r="56" spans="2:15">
      <c r="C56" s="65"/>
      <c r="D56" s="63"/>
      <c r="E56" s="63"/>
      <c r="F56" s="63"/>
      <c r="G56" s="63"/>
      <c r="H56" s="63"/>
      <c r="I56" s="63"/>
      <c r="J56" s="3"/>
      <c r="K56" s="3"/>
      <c r="L56" s="3"/>
      <c r="M56" s="3"/>
    </row>
    <row r="57" spans="2:15">
      <c r="C57" s="63"/>
      <c r="D57" s="63"/>
      <c r="E57" s="63"/>
      <c r="F57" s="63"/>
      <c r="G57" s="63"/>
      <c r="H57" s="63"/>
      <c r="I57" s="63"/>
      <c r="J57" s="3"/>
      <c r="K57" s="3"/>
      <c r="L57" s="3"/>
      <c r="M57" s="3"/>
    </row>
    <row r="58" spans="2:15">
      <c r="C58" s="63"/>
      <c r="D58" s="63"/>
      <c r="E58" s="63"/>
      <c r="F58" s="63"/>
      <c r="G58" s="63"/>
      <c r="H58" s="63"/>
      <c r="I58" s="63"/>
      <c r="J58" s="3"/>
      <c r="K58" s="3"/>
      <c r="L58" s="3"/>
      <c r="M58" s="3"/>
    </row>
    <row r="59" spans="2:15">
      <c r="C59" s="63"/>
      <c r="D59" s="63"/>
      <c r="E59" s="63"/>
      <c r="F59" s="63"/>
      <c r="G59" s="63"/>
      <c r="H59" s="63"/>
      <c r="I59" s="63"/>
      <c r="J59" s="3"/>
      <c r="K59" s="3"/>
      <c r="L59" s="3"/>
      <c r="M59" s="3"/>
    </row>
    <row r="60" spans="2:15">
      <c r="C60" s="63"/>
      <c r="D60" s="63"/>
      <c r="E60" s="63"/>
      <c r="F60" s="63"/>
      <c r="G60" s="63"/>
      <c r="H60" s="63"/>
      <c r="I60" s="63"/>
      <c r="J60" s="3"/>
      <c r="K60" s="3"/>
      <c r="L60" s="3"/>
      <c r="M60" s="3"/>
    </row>
    <row r="61" spans="2:15">
      <c r="C61" s="63"/>
      <c r="D61" s="63"/>
      <c r="E61" s="63"/>
      <c r="F61" s="63"/>
      <c r="G61" s="63"/>
      <c r="H61" s="63"/>
      <c r="I61" s="63"/>
      <c r="J61" s="3"/>
      <c r="K61" s="3"/>
      <c r="L61" s="3"/>
      <c r="M61" s="3"/>
    </row>
    <row r="62" spans="2:15">
      <c r="C62" s="63"/>
      <c r="D62" s="63"/>
      <c r="E62" s="63"/>
      <c r="F62" s="63"/>
      <c r="G62" s="63"/>
      <c r="H62" s="63"/>
      <c r="I62" s="63"/>
      <c r="J62" s="3"/>
      <c r="K62" s="3"/>
      <c r="L62" s="3"/>
      <c r="M62" s="3"/>
    </row>
    <row r="63" spans="2:15">
      <c r="C63" s="63"/>
      <c r="D63" s="63"/>
      <c r="E63" s="63"/>
      <c r="F63" s="63"/>
      <c r="G63" s="63"/>
      <c r="H63" s="63"/>
      <c r="I63" s="63"/>
      <c r="J63" s="3"/>
      <c r="K63" s="3"/>
      <c r="L63" s="3"/>
      <c r="M63" s="3"/>
    </row>
    <row r="64" spans="2:15">
      <c r="C64" s="65"/>
      <c r="D64" s="63"/>
      <c r="E64" s="64"/>
      <c r="F64" s="64"/>
      <c r="G64" s="64"/>
      <c r="H64" s="64"/>
      <c r="I64" s="64"/>
    </row>
  </sheetData>
  <mergeCells count="4">
    <mergeCell ref="B7:J7"/>
    <mergeCell ref="B5:J5"/>
    <mergeCell ref="B6:J6"/>
    <mergeCell ref="A17:A33"/>
  </mergeCells>
  <phoneticPr fontId="0" type="noConversion"/>
  <printOptions horizontalCentered="1"/>
  <pageMargins left="0.59055118110236227" right="0.59055118110236227" top="0.78740157480314965" bottom="0.39370078740157483" header="0.59055118110236227" footer="0.59055118110236227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salaires</vt:lpstr>
      <vt:lpstr>salaires!Zone_d_impression</vt:lpstr>
    </vt:vector>
  </TitlesOfParts>
  <Company>F.S.P.F.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ZOBEIDE Patricia</dc:creator>
  <cp:lastModifiedBy>LISI Julien</cp:lastModifiedBy>
  <cp:lastPrinted>2023-12-21T09:01:12Z</cp:lastPrinted>
  <dcterms:created xsi:type="dcterms:W3CDTF">1999-06-17T08:41:42Z</dcterms:created>
  <dcterms:modified xsi:type="dcterms:W3CDTF">2023-12-21T09:01:13Z</dcterms:modified>
</cp:coreProperties>
</file>